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დისკი\ქონება\"/>
    </mc:Choice>
  </mc:AlternateContent>
  <bookViews>
    <workbookView xWindow="0" yWindow="0" windowWidth="28740" windowHeight="12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7" i="1" l="1"/>
  <c r="H17" i="1" s="1"/>
  <c r="G15" i="1"/>
  <c r="G16" i="1"/>
  <c r="G10" i="1"/>
  <c r="G11" i="1"/>
  <c r="G12" i="1"/>
  <c r="G13" i="1"/>
  <c r="G14" i="1"/>
  <c r="G9" i="1"/>
  <c r="D15" i="1" l="1"/>
  <c r="D16" i="1" s="1"/>
  <c r="F16" i="1" s="1"/>
  <c r="D14" i="1"/>
  <c r="F14" i="1" s="1"/>
  <c r="F13" i="1"/>
  <c r="D12" i="1"/>
  <c r="F12" i="1" s="1"/>
  <c r="D11" i="1"/>
  <c r="F11" i="1" s="1"/>
  <c r="D9" i="1"/>
  <c r="F9" i="1" s="1"/>
  <c r="D10" i="1" l="1"/>
  <c r="F10" i="1" s="1"/>
  <c r="F17" i="1" l="1"/>
</calcChain>
</file>

<file path=xl/sharedStrings.xml><?xml version="1.0" encoding="utf-8"?>
<sst xmlns="http://schemas.openxmlformats.org/spreadsheetml/2006/main" count="30" uniqueCount="27">
  <si>
    <t>მეორადი მასალების ჩამონათვალი</t>
  </si>
  <si>
    <t>N</t>
  </si>
  <si>
    <t>დასახელება</t>
  </si>
  <si>
    <t>განზომილება</t>
  </si>
  <si>
    <t>მოცულობა</t>
  </si>
  <si>
    <t xml:space="preserve">მეორადი სახურავის ბურული </t>
  </si>
  <si>
    <t>კვ/მ</t>
  </si>
  <si>
    <t>მეორადი ხის მასალა</t>
  </si>
  <si>
    <t>კბ/მ</t>
  </si>
  <si>
    <t>მეორადი ღრუტანიანი გადახურვის ფილა</t>
  </si>
  <si>
    <t xml:space="preserve"> მეორადი კარ ფანჯარა</t>
  </si>
  <si>
    <t>ლითონის დეტალები</t>
  </si>
  <si>
    <t>ტონა</t>
  </si>
  <si>
    <t>მეორადი რკ/ბეტონის ნაკეთობები</t>
  </si>
  <si>
    <t xml:space="preserve">კბ/მ </t>
  </si>
  <si>
    <t>მეორადი საამშენბლო აგური</t>
  </si>
  <si>
    <t>ცალი</t>
  </si>
  <si>
    <t>ჯამი</t>
  </si>
  <si>
    <t>ერთეულის ღირებულება (ლარი)</t>
  </si>
  <si>
    <t>სულ
ღირებულება (ლარი)</t>
  </si>
  <si>
    <t>ბიჯის თანხა (ლარი)</t>
  </si>
  <si>
    <t xml:space="preserve">პირობები </t>
  </si>
  <si>
    <t>აუქციონში გამარჯვებულმა ხელშეკრულების გაფორმებიდან 3 თვის ვადაში უნდა უზრუნველყოს ქ.ონში გ.მაისურაძის ქ. N4-ში მდებარე ყოფილი ბაგა-ბაღის შენობის დემონტაჟი და მიიღებული მასალების გატანა და ტერიტორიის მოსუფთავება</t>
  </si>
  <si>
    <t>ღირებულების 50%</t>
  </si>
  <si>
    <t xml:space="preserve">საგარანტიო („ბე“)-ს თანხა
(ლარი) 
</t>
  </si>
  <si>
    <t>დანართი N1</t>
  </si>
  <si>
    <t>ონის მუნიციპალიტეტის საკუთრებაში არსებული ქ.ონში მაისურაძის ქუჩა N4-ში (ყოფილი ბაგა-ბაღის) დემონტაჟის შედეგადად მისაღები მეორადი მასალების განმეორებითი ელექტრონული აუქციონის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</si>
</sst>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>
    <font>
      <sz val="11"/>
      <color theme="1"/>
      <name val="Calibri"/>
      <charset val="134"/>
      <scheme val="minor"/>
    </font>
    <font>
      <b/>
      <sz val="14"/>
      <name val="AcadNusx"/>
      <charset val="13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ColWidth="9.140625" defaultRowHeight="15"/>
  <cols>
    <col min="1" max="1" width="5.28515625" style="1" customWidth="1"/>
    <col min="2" max="2" width="27" style="1" customWidth="1"/>
    <col min="3" max="3" width="20.7109375" style="1" customWidth="1"/>
    <col min="4" max="4" width="11" style="1" customWidth="1"/>
    <col min="5" max="5" width="10.42578125" style="1" customWidth="1"/>
    <col min="6" max="6" width="17.7109375" style="1" customWidth="1"/>
    <col min="7" max="7" width="17.7109375" style="8" customWidth="1"/>
    <col min="8" max="8" width="17.7109375" style="1" customWidth="1"/>
    <col min="9" max="9" width="9.140625" style="1"/>
    <col min="10" max="10" width="19.28515625" style="1" customWidth="1"/>
    <col min="11" max="16384" width="9.140625" style="1"/>
  </cols>
  <sheetData>
    <row r="1" spans="1:10" s="5" customFormat="1">
      <c r="G1" s="8"/>
      <c r="J1" s="5" t="s">
        <v>25</v>
      </c>
    </row>
    <row r="2" spans="1:10" s="5" customFormat="1" ht="15.75" customHeight="1">
      <c r="B2" s="14" t="s">
        <v>26</v>
      </c>
      <c r="C2" s="14"/>
      <c r="D2" s="14"/>
      <c r="E2" s="14"/>
      <c r="F2" s="14"/>
      <c r="G2" s="14"/>
      <c r="H2" s="14"/>
      <c r="I2" s="14"/>
      <c r="J2" s="14"/>
    </row>
    <row r="3" spans="1:10" s="5" customFormat="1">
      <c r="B3" s="14"/>
      <c r="C3" s="14"/>
      <c r="D3" s="14"/>
      <c r="E3" s="14"/>
      <c r="F3" s="14"/>
      <c r="G3" s="14"/>
      <c r="H3" s="14"/>
      <c r="I3" s="14"/>
      <c r="J3" s="14"/>
    </row>
    <row r="4" spans="1:10" s="5" customFormat="1">
      <c r="G4" s="8"/>
    </row>
    <row r="5" spans="1:10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>
      <c r="A6" s="21"/>
      <c r="B6" s="21"/>
      <c r="C6" s="21"/>
      <c r="D6" s="21"/>
      <c r="E6" s="21"/>
      <c r="F6" s="21"/>
    </row>
    <row r="8" spans="1:10" ht="91.5" customHeight="1">
      <c r="A8" s="6" t="s">
        <v>1</v>
      </c>
      <c r="B8" s="2" t="s">
        <v>2</v>
      </c>
      <c r="C8" s="6" t="s">
        <v>3</v>
      </c>
      <c r="D8" s="6" t="s">
        <v>4</v>
      </c>
      <c r="E8" s="11" t="s">
        <v>18</v>
      </c>
      <c r="F8" s="11" t="s">
        <v>19</v>
      </c>
      <c r="G8" s="11" t="s">
        <v>23</v>
      </c>
      <c r="H8" s="11" t="s">
        <v>24</v>
      </c>
      <c r="I8" s="11" t="s">
        <v>20</v>
      </c>
      <c r="J8" s="12" t="s">
        <v>21</v>
      </c>
    </row>
    <row r="9" spans="1:10" ht="75" customHeight="1">
      <c r="A9" s="6">
        <v>1</v>
      </c>
      <c r="B9" s="2" t="s">
        <v>5</v>
      </c>
      <c r="C9" s="6" t="s">
        <v>6</v>
      </c>
      <c r="D9" s="6">
        <f>(688)*1.25</f>
        <v>860</v>
      </c>
      <c r="E9" s="6">
        <v>6</v>
      </c>
      <c r="F9" s="7">
        <f t="shared" ref="F9:F14" si="0">E9*D9</f>
        <v>5160</v>
      </c>
      <c r="G9" s="7">
        <f>F9/2</f>
        <v>2580</v>
      </c>
      <c r="H9" s="6"/>
      <c r="I9" s="15">
        <v>279</v>
      </c>
      <c r="J9" s="18" t="s">
        <v>22</v>
      </c>
    </row>
    <row r="10" spans="1:10" ht="34.5" customHeight="1">
      <c r="A10" s="6">
        <v>2</v>
      </c>
      <c r="B10" s="2" t="s">
        <v>7</v>
      </c>
      <c r="C10" s="6" t="s">
        <v>8</v>
      </c>
      <c r="D10" s="6">
        <f>D9*0.015</f>
        <v>12.9</v>
      </c>
      <c r="E10" s="6">
        <v>400</v>
      </c>
      <c r="F10" s="7">
        <f t="shared" si="0"/>
        <v>5160</v>
      </c>
      <c r="G10" s="7">
        <f t="shared" ref="G10:G16" si="1">F10/2</f>
        <v>2580</v>
      </c>
      <c r="H10" s="6"/>
      <c r="I10" s="16"/>
      <c r="J10" s="19"/>
    </row>
    <row r="11" spans="1:10" ht="34.5" customHeight="1">
      <c r="A11" s="6">
        <v>3</v>
      </c>
      <c r="B11" s="2" t="s">
        <v>9</v>
      </c>
      <c r="C11" s="6" t="s">
        <v>6</v>
      </c>
      <c r="D11" s="6">
        <f>627.4*3</f>
        <v>1882.1999999999998</v>
      </c>
      <c r="E11" s="6">
        <v>15</v>
      </c>
      <c r="F11" s="7">
        <f t="shared" si="0"/>
        <v>28232.999999999996</v>
      </c>
      <c r="G11" s="7">
        <f t="shared" si="1"/>
        <v>14116.499999999998</v>
      </c>
      <c r="H11" s="6"/>
      <c r="I11" s="16"/>
      <c r="J11" s="19"/>
    </row>
    <row r="12" spans="1:10" ht="34.5" customHeight="1">
      <c r="A12" s="6">
        <v>4</v>
      </c>
      <c r="B12" s="2" t="s">
        <v>10</v>
      </c>
      <c r="C12" s="6" t="s">
        <v>6</v>
      </c>
      <c r="D12" s="6">
        <f>(1.5*2.8*9+2.4*0.9*31)+(52*1.8*1.8)</f>
        <v>273.24</v>
      </c>
      <c r="E12" s="6">
        <v>30</v>
      </c>
      <c r="F12" s="7">
        <f t="shared" si="0"/>
        <v>8197.2000000000007</v>
      </c>
      <c r="G12" s="7">
        <f t="shared" si="1"/>
        <v>4098.6000000000004</v>
      </c>
      <c r="H12" s="6"/>
      <c r="I12" s="16"/>
      <c r="J12" s="19"/>
    </row>
    <row r="13" spans="1:10" ht="34.5" customHeight="1">
      <c r="A13" s="6">
        <v>5</v>
      </c>
      <c r="B13" s="2" t="s">
        <v>11</v>
      </c>
      <c r="C13" s="6" t="s">
        <v>12</v>
      </c>
      <c r="D13" s="6">
        <v>3.8</v>
      </c>
      <c r="E13" s="6">
        <v>420</v>
      </c>
      <c r="F13" s="7">
        <f t="shared" si="0"/>
        <v>1596</v>
      </c>
      <c r="G13" s="7">
        <f t="shared" si="1"/>
        <v>798</v>
      </c>
      <c r="H13" s="6"/>
      <c r="I13" s="16"/>
      <c r="J13" s="19"/>
    </row>
    <row r="14" spans="1:10" ht="34.5" customHeight="1">
      <c r="A14" s="6">
        <v>6</v>
      </c>
      <c r="B14" s="2" t="s">
        <v>13</v>
      </c>
      <c r="C14" s="6" t="s">
        <v>14</v>
      </c>
      <c r="D14" s="3">
        <f>(18.5*8+24.4*6+6*4)*3*0.4*0.6</f>
        <v>229.24799999999999</v>
      </c>
      <c r="E14" s="6">
        <v>30</v>
      </c>
      <c r="F14" s="7">
        <f t="shared" si="0"/>
        <v>6877.44</v>
      </c>
      <c r="G14" s="7">
        <f t="shared" si="1"/>
        <v>3438.72</v>
      </c>
      <c r="H14" s="6"/>
      <c r="I14" s="16"/>
      <c r="J14" s="19"/>
    </row>
    <row r="15" spans="1:10" ht="34.5" customHeight="1">
      <c r="A15" s="22">
        <v>7</v>
      </c>
      <c r="B15" s="24" t="s">
        <v>15</v>
      </c>
      <c r="C15" s="6" t="s">
        <v>8</v>
      </c>
      <c r="D15" s="3">
        <f>(18.5*8+24.4*6+6*4)*3*0.4+(5.6*17+14+4*3+4.4*2+3.4*2)*3*0.2*0.5</f>
        <v>423.12</v>
      </c>
      <c r="E15" s="6"/>
      <c r="F15" s="7">
        <v>0</v>
      </c>
      <c r="G15" s="7">
        <f t="shared" si="1"/>
        <v>0</v>
      </c>
      <c r="H15" s="6"/>
      <c r="I15" s="16"/>
      <c r="J15" s="19"/>
    </row>
    <row r="16" spans="1:10" ht="34.5" customHeight="1">
      <c r="A16" s="22"/>
      <c r="B16" s="24"/>
      <c r="C16" s="6" t="s">
        <v>16</v>
      </c>
      <c r="D16" s="4">
        <f>D15/0.25/0.065/0.125</f>
        <v>208305.23076923075</v>
      </c>
      <c r="E16" s="6">
        <v>0.2</v>
      </c>
      <c r="F16" s="7">
        <f>E16*D16</f>
        <v>41661.046153846153</v>
      </c>
      <c r="G16" s="7">
        <f t="shared" si="1"/>
        <v>20830.523076923077</v>
      </c>
      <c r="H16" s="6"/>
      <c r="I16" s="17"/>
      <c r="J16" s="20"/>
    </row>
    <row r="17" spans="1:10" ht="32.25" customHeight="1">
      <c r="A17" s="22" t="s">
        <v>17</v>
      </c>
      <c r="B17" s="22"/>
      <c r="C17" s="22"/>
      <c r="D17" s="22"/>
      <c r="E17" s="22"/>
      <c r="F17" s="3">
        <f>SUM(F9:F16)</f>
        <v>96884.686153846153</v>
      </c>
      <c r="G17" s="25">
        <f>SUM(G9:G16)</f>
        <v>48442.343076923076</v>
      </c>
      <c r="H17" s="4">
        <f>G17/2</f>
        <v>24221.171538461538</v>
      </c>
      <c r="I17" s="9">
        <v>279</v>
      </c>
      <c r="J17" s="13"/>
    </row>
    <row r="20" spans="1:10" ht="21">
      <c r="A20" s="23"/>
      <c r="B20" s="23"/>
      <c r="C20" s="23"/>
      <c r="D20" s="23"/>
      <c r="E20" s="23"/>
      <c r="F20" s="23"/>
      <c r="G20" s="10"/>
    </row>
  </sheetData>
  <mergeCells count="9">
    <mergeCell ref="A17:E17"/>
    <mergeCell ref="A20:F20"/>
    <mergeCell ref="A15:A16"/>
    <mergeCell ref="B15:B16"/>
    <mergeCell ref="B2:J3"/>
    <mergeCell ref="A5:J5"/>
    <mergeCell ref="I9:I16"/>
    <mergeCell ref="J9:J16"/>
    <mergeCell ref="A6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Irine Gobejishvili</dc:creator>
  <cp:lastModifiedBy>Nino Metreveli</cp:lastModifiedBy>
  <cp:lastPrinted>2023-09-01T11:28:27Z</cp:lastPrinted>
  <dcterms:created xsi:type="dcterms:W3CDTF">2006-09-16T00:00:00Z</dcterms:created>
  <dcterms:modified xsi:type="dcterms:W3CDTF">2023-09-19T08:04:47Z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3D1146A4557D4DABA31203F083005C35_12</vt:lpwstr>
  </property>
  <property fmtid="{D5CDD505-2E9C-101B-9397-08002B2CF9AE}" pid="3" name="KSOProductBuildVer">
    <vt:lpwstr>1033-12.2.0.13193</vt:lpwstr>
  </property>
</Properties>
</file>